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ropbox\2017\CONTRATACION\OBRA PASARELA\revisado tecnica gades\"/>
    </mc:Choice>
  </mc:AlternateContent>
  <bookViews>
    <workbookView xWindow="0" yWindow="0" windowWidth="20490" windowHeight="7620"/>
  </bookViews>
  <sheets>
    <sheet name="MEDICION" sheetId="1" r:id="rId1"/>
    <sheet name="RESUMEN" sheetId="2" r:id="rId2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A10" i="2"/>
  <c r="A9" i="2"/>
  <c r="A8" i="2"/>
  <c r="A7" i="2"/>
  <c r="A6" i="2"/>
  <c r="A5" i="2"/>
  <c r="A4" i="2"/>
  <c r="A3" i="2"/>
  <c r="B1" i="2"/>
  <c r="G87" i="1" l="1"/>
  <c r="G85" i="1" s="1"/>
  <c r="D10" i="2" s="1"/>
  <c r="G83" i="1"/>
  <c r="G81" i="1" s="1"/>
  <c r="D9" i="2" s="1"/>
  <c r="G79" i="1"/>
  <c r="G78" i="1"/>
  <c r="G77" i="1"/>
  <c r="G76" i="1"/>
  <c r="G75" i="1"/>
  <c r="G74" i="1"/>
  <c r="G73" i="1"/>
  <c r="G72" i="1"/>
  <c r="G68" i="1"/>
  <c r="G67" i="1"/>
  <c r="G66" i="1"/>
  <c r="G65" i="1"/>
  <c r="G64" i="1"/>
  <c r="G63" i="1"/>
  <c r="G62" i="1"/>
  <c r="G61" i="1"/>
  <c r="G60" i="1"/>
  <c r="G59" i="1"/>
  <c r="G58" i="1"/>
  <c r="G54" i="1"/>
  <c r="G53" i="1"/>
  <c r="G52" i="1"/>
  <c r="G51" i="1"/>
  <c r="G50" i="1"/>
  <c r="G49" i="1"/>
  <c r="G48" i="1"/>
  <c r="G47" i="1"/>
  <c r="G46" i="1"/>
  <c r="G45" i="1"/>
  <c r="G44" i="1"/>
  <c r="G43" i="1"/>
  <c r="G39" i="1"/>
  <c r="G38" i="1"/>
  <c r="G37" i="1"/>
  <c r="G36" i="1"/>
  <c r="G35" i="1"/>
  <c r="G34" i="1"/>
  <c r="G33" i="1"/>
  <c r="G32" i="1"/>
  <c r="G28" i="1"/>
  <c r="G27" i="1"/>
  <c r="G26" i="1"/>
  <c r="G25" i="1"/>
  <c r="G24" i="1"/>
  <c r="G23" i="1"/>
  <c r="G22" i="1"/>
  <c r="G21" i="1"/>
  <c r="G20" i="1"/>
  <c r="G14" i="1"/>
  <c r="G13" i="1"/>
  <c r="G12" i="1"/>
  <c r="G11" i="1"/>
  <c r="G10" i="1"/>
  <c r="G9" i="1"/>
  <c r="G7" i="1" s="1"/>
  <c r="D3" i="2" s="1"/>
  <c r="G18" i="1" l="1"/>
  <c r="D4" i="2" s="1"/>
  <c r="G56" i="1"/>
  <c r="D7" i="2" s="1"/>
  <c r="G70" i="1"/>
  <c r="D8" i="2" s="1"/>
  <c r="G30" i="1"/>
  <c r="D5" i="2" s="1"/>
  <c r="G41" i="1"/>
  <c r="D6" i="2" s="1"/>
  <c r="G16" i="1"/>
  <c r="G5" i="1" s="1"/>
</calcChain>
</file>

<file path=xl/sharedStrings.xml><?xml version="1.0" encoding="utf-8"?>
<sst xmlns="http://schemas.openxmlformats.org/spreadsheetml/2006/main" count="264" uniqueCount="196">
  <si>
    <t>Proyecto de Construcción "Pasarela sobre la carretera CA-32, para conexión peatonal y bicicleta, desde apeadero Las Aletas a la Escuela Superior de Ingeniería de la Universidad de Cádiz, T.M. de Puerto Real (Cádiz)"</t>
  </si>
  <si>
    <t>NºOrden</t>
  </si>
  <si>
    <t>Código</t>
  </si>
  <si>
    <t>Uds.</t>
  </si>
  <si>
    <t>Descripción</t>
  </si>
  <si>
    <t>Cantidad</t>
  </si>
  <si>
    <t>Precio</t>
  </si>
  <si>
    <t>Importe</t>
  </si>
  <si>
    <t>1</t>
  </si>
  <si>
    <t>01</t>
  </si>
  <si>
    <t>TRABAJOS PREVIOS</t>
  </si>
  <si>
    <t>1.1</t>
  </si>
  <si>
    <t>C701bbab1</t>
  </si>
  <si>
    <t>m2</t>
  </si>
  <si>
    <t>Limpieza y desbroce del terreno</t>
  </si>
  <si>
    <t>1.2</t>
  </si>
  <si>
    <t>P04</t>
  </si>
  <si>
    <t>Ud</t>
  </si>
  <si>
    <t>Tala de árboles y retirada de elementos podados</t>
  </si>
  <si>
    <t>1.3</t>
  </si>
  <si>
    <t>P03</t>
  </si>
  <si>
    <t>m3</t>
  </si>
  <si>
    <t>Excavación y retirada de caminos provisionales</t>
  </si>
  <si>
    <t>1.4</t>
  </si>
  <si>
    <t>C510adc</t>
  </si>
  <si>
    <t>Material granular para caminos provisionales</t>
  </si>
  <si>
    <t>1.5</t>
  </si>
  <si>
    <t>tuban</t>
  </si>
  <si>
    <t>Sondeos para análisis de las aguas subterráneas</t>
  </si>
  <si>
    <t>1.6</t>
  </si>
  <si>
    <t>maqsond</t>
  </si>
  <si>
    <t>Transporte y retirada de maquinaria para sondeo</t>
  </si>
  <si>
    <t>2</t>
  </si>
  <si>
    <t>02</t>
  </si>
  <si>
    <t>PASARELA PEATONAL Y CICLISTA</t>
  </si>
  <si>
    <t>2.1</t>
  </si>
  <si>
    <t>02.01</t>
  </si>
  <si>
    <t>CIMENTACIÓN: MICROPILOTES, ZAPATAS Y ESTRIBOS</t>
  </si>
  <si>
    <t>2.1.1</t>
  </si>
  <si>
    <t>A01TG</t>
  </si>
  <si>
    <t>Excavación en cimientos</t>
  </si>
  <si>
    <t>2.1.2</t>
  </si>
  <si>
    <t>P09</t>
  </si>
  <si>
    <t>Escollera en pilares en zona Parque natural</t>
  </si>
  <si>
    <t>2.1.3</t>
  </si>
  <si>
    <t>P01</t>
  </si>
  <si>
    <t>m</t>
  </si>
  <si>
    <t>Micropilote 150 mm con tubería interior</t>
  </si>
  <si>
    <t>2.1.4</t>
  </si>
  <si>
    <t>P02</t>
  </si>
  <si>
    <t>Micropilote 180 mm con tubería interior</t>
  </si>
  <si>
    <t>2.1.5</t>
  </si>
  <si>
    <t>C610ab</t>
  </si>
  <si>
    <t>Hormigón no estructural HNE-15.</t>
  </si>
  <si>
    <t>2.1.6</t>
  </si>
  <si>
    <t>C600ad</t>
  </si>
  <si>
    <t>kg</t>
  </si>
  <si>
    <t>Acero B500SD en barras para armado</t>
  </si>
  <si>
    <t>2.1.7</t>
  </si>
  <si>
    <t>C680aaa</t>
  </si>
  <si>
    <t>Encofrado plano en paramentos ocultos</t>
  </si>
  <si>
    <t>2.1.8</t>
  </si>
  <si>
    <t>C610bbcda</t>
  </si>
  <si>
    <t>Hormigón  HA-30/B/20a/IIIa+Qb en cimientos</t>
  </si>
  <si>
    <t>2.1.9</t>
  </si>
  <si>
    <t>00053</t>
  </si>
  <si>
    <t>Relleno localizado</t>
  </si>
  <si>
    <t>2.2</t>
  </si>
  <si>
    <t>02.02</t>
  </si>
  <si>
    <t>PILAS Y TABLEROS</t>
  </si>
  <si>
    <t>2.2.1</t>
  </si>
  <si>
    <t>2.2.2</t>
  </si>
  <si>
    <t>C701bbab13</t>
  </si>
  <si>
    <t>Encofrado visto</t>
  </si>
  <si>
    <t>2.2.3</t>
  </si>
  <si>
    <t>C610bbcdb</t>
  </si>
  <si>
    <t>Hormigón  HA-30/B/20/IIIa en alzados</t>
  </si>
  <si>
    <t>2.2.4</t>
  </si>
  <si>
    <t>C610bbcdc</t>
  </si>
  <si>
    <t>Hormigón HA-35/B/20/IIIa en Tablero con tratamiento impreso y tratamiento durabilidad hormigón.</t>
  </si>
  <si>
    <t>2.2.5</t>
  </si>
  <si>
    <t>C610bbcdbtrat</t>
  </si>
  <si>
    <t>Tratamiento anticarbonatación para proteccion de Hormigon. Incluido sobrecoste por trabajos nocturnos.</t>
  </si>
  <si>
    <t>2.2.6</t>
  </si>
  <si>
    <t>C701bbab2</t>
  </si>
  <si>
    <t>Acero estructural S275 J2G3</t>
  </si>
  <si>
    <t>2.2.7</t>
  </si>
  <si>
    <t>C701bbab8</t>
  </si>
  <si>
    <t>dm3</t>
  </si>
  <si>
    <t>Neopreno con chapas vulcanizadas</t>
  </si>
  <si>
    <t>2.2.8</t>
  </si>
  <si>
    <t>C701bbab10</t>
  </si>
  <si>
    <t>Barandilla peatonal</t>
  </si>
  <si>
    <t>3</t>
  </si>
  <si>
    <t>03</t>
  </si>
  <si>
    <t>PAVIMENTACIÓN, CAMINO DE ACCESO Y VARIOS</t>
  </si>
  <si>
    <t>3.1</t>
  </si>
  <si>
    <t>P05</t>
  </si>
  <si>
    <t>Suelo Selecciónado para cimiento de Acerado. Espesor 30 cm, extendido  y compactado según pliego.</t>
  </si>
  <si>
    <t>3.2</t>
  </si>
  <si>
    <t>3.3</t>
  </si>
  <si>
    <t>C570babb</t>
  </si>
  <si>
    <t>Bordillo peatonal A1 14x20, bicapa R5</t>
  </si>
  <si>
    <t>3.4</t>
  </si>
  <si>
    <t>C575aabb</t>
  </si>
  <si>
    <t>Pavimento de baldosa de terrazo bicapa, 40x40</t>
  </si>
  <si>
    <t>3.5</t>
  </si>
  <si>
    <t>P06</t>
  </si>
  <si>
    <t>Zahorra artificial 20/40 extendida y compactada de espesor 20 cm según pliego.</t>
  </si>
  <si>
    <t>3.6</t>
  </si>
  <si>
    <t>p07</t>
  </si>
  <si>
    <t>ml</t>
  </si>
  <si>
    <t>Pasarela de madera según normativa Parque Natural</t>
  </si>
  <si>
    <t>3.7</t>
  </si>
  <si>
    <t>P08</t>
  </si>
  <si>
    <t>Cancela de acceso</t>
  </si>
  <si>
    <t>3.8</t>
  </si>
  <si>
    <t>PA03</t>
  </si>
  <si>
    <t>Reforestación de peninsulas de escollera con plantas locales</t>
  </si>
  <si>
    <t>3.9</t>
  </si>
  <si>
    <t>C701cadb</t>
  </si>
  <si>
    <t>Señal de indicación de Parque Natural nivel 2</t>
  </si>
  <si>
    <t>3.10</t>
  </si>
  <si>
    <t>P12</t>
  </si>
  <si>
    <t>Aparcabicis tipo "U" invertido de acero galvanizado de 2,10 m largo.</t>
  </si>
  <si>
    <t>3.11</t>
  </si>
  <si>
    <t>C704aacba</t>
  </si>
  <si>
    <t>Conversión de barrera simple a doble</t>
  </si>
  <si>
    <t>3.12</t>
  </si>
  <si>
    <t>C704cabab</t>
  </si>
  <si>
    <t>Barrera metálica doble BMDNA1/ 120a</t>
  </si>
  <si>
    <t>4</t>
  </si>
  <si>
    <t>04</t>
  </si>
  <si>
    <t>ALUMBRADO PUBLICO</t>
  </si>
  <si>
    <t>4.1</t>
  </si>
  <si>
    <t>AP.02</t>
  </si>
  <si>
    <t>Cuadro de alumbrado público</t>
  </si>
  <si>
    <t>4.2</t>
  </si>
  <si>
    <t>AP.01</t>
  </si>
  <si>
    <t>Acometida a cuadro general</t>
  </si>
  <si>
    <t>4.3</t>
  </si>
  <si>
    <t>AP.14</t>
  </si>
  <si>
    <t>Arqueta alumbr. de 50x50x60 cm.</t>
  </si>
  <si>
    <t>4.4</t>
  </si>
  <si>
    <t>APC01</t>
  </si>
  <si>
    <t>Circuito eléctrico CU XLPE 0,6/1 kV 2x50mm2</t>
  </si>
  <si>
    <t>4.5</t>
  </si>
  <si>
    <t>APC02</t>
  </si>
  <si>
    <t>Circuito eléctrico CU XLPE 0,6/1 kV 2x35mm2</t>
  </si>
  <si>
    <t>4.6</t>
  </si>
  <si>
    <t>APC03</t>
  </si>
  <si>
    <t>Circuito eléctrico CU XLPE 0,6/1 kV 2x25mm2</t>
  </si>
  <si>
    <t>4.7</t>
  </si>
  <si>
    <t>APC035</t>
  </si>
  <si>
    <t>Circuito eléctrico CU XLPE 0,6/1 kV 2x16mm2</t>
  </si>
  <si>
    <t>4.8</t>
  </si>
  <si>
    <t>APC04</t>
  </si>
  <si>
    <t>Circuito eléctrico CU XLPE 0,6/1 kV 2x10mm2</t>
  </si>
  <si>
    <t>4.9</t>
  </si>
  <si>
    <t>APC05</t>
  </si>
  <si>
    <t>Circuito eléctrico CU XLPE 0,6/1 kV 2x6mm2</t>
  </si>
  <si>
    <t>4.10</t>
  </si>
  <si>
    <t>LUM01</t>
  </si>
  <si>
    <t>Luminaria tipo LED 10W en monolito de mamposteria</t>
  </si>
  <si>
    <t>4.11</t>
  </si>
  <si>
    <t>LUM02</t>
  </si>
  <si>
    <t>Luminaria tipo LED 20W</t>
  </si>
  <si>
    <t>5</t>
  </si>
  <si>
    <t>05</t>
  </si>
  <si>
    <t>SERVICIOS AFECTADOS</t>
  </si>
  <si>
    <t>5.1</t>
  </si>
  <si>
    <t>5.2</t>
  </si>
  <si>
    <t>5.3</t>
  </si>
  <si>
    <t>5.4</t>
  </si>
  <si>
    <t>5.5</t>
  </si>
  <si>
    <t>PA01</t>
  </si>
  <si>
    <t>Desplazamiento de Cartelería Ministerio Fomento</t>
  </si>
  <si>
    <t>5.6</t>
  </si>
  <si>
    <t>PA02</t>
  </si>
  <si>
    <t>Documento para autorización de obras en zona ferroviaria de Adif</t>
  </si>
  <si>
    <t>5.7</t>
  </si>
  <si>
    <t>5.8</t>
  </si>
  <si>
    <t>6</t>
  </si>
  <si>
    <t>06</t>
  </si>
  <si>
    <t>GESTIÓN DE RESIDUOS</t>
  </si>
  <si>
    <t>6.1</t>
  </si>
  <si>
    <t>ES_GRCD</t>
  </si>
  <si>
    <t>Gestión de residuos de construción y demolición</t>
  </si>
  <si>
    <t>7</t>
  </si>
  <si>
    <t>07</t>
  </si>
  <si>
    <t>SEGURIDAD Y SALUD</t>
  </si>
  <si>
    <t>7.1</t>
  </si>
  <si>
    <t>ES_SYS</t>
  </si>
  <si>
    <t>Estudio de Seguridad y Salud</t>
  </si>
  <si>
    <t>RESUMEN</t>
  </si>
  <si>
    <t>Total PEM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</si>
</sst>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000064"/>
      <name val="Arial"/>
      <family val="2"/>
    </font>
    <font>
      <b/>
      <sz val="8"/>
      <color rgb="FF000064"/>
      <name val="Arial"/>
      <family val="2"/>
    </font>
    <font>
      <sz val="11"/>
      <color rgb="FF0000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4" fontId="0" fillId="0" borderId="0" xfId="0" applyNumberForma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 applyAlignment="1">
      <alignment horizontal="right"/>
    </xf>
    <xf numFmtId="0" fontId="0" fillId="0" borderId="0" xfId="0" quotePrefix="1"/>
    <xf numFmtId="4" fontId="5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4" fillId="0" borderId="0" xfId="0" quotePrefix="1" applyFont="1"/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4" fontId="7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Proyecto de Construcción "Pasarela sobre la carretera CA-32, para conexión peatonal y bicicleta, desde apeadero Las Aletas a la Escuela Superior de Ingeniería de la Universidad de Cádiz, T.M. de Puerto Real (Cádiz)"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RESUMEN!$A$3:$A$10</c:f>
              <c:strCache>
                <c:ptCount val="8"/>
                <c:pt idx="0">
                  <c:v>TRABAJOS PREVIOS</c:v>
                </c:pt>
                <c:pt idx="1">
                  <c:v>CIMENTACIÓN: MICROPILOTES, ZAPATAS Y ESTRIBOS</c:v>
                </c:pt>
                <c:pt idx="2">
                  <c:v>PILAS Y TABLEROS</c:v>
                </c:pt>
                <c:pt idx="3">
                  <c:v>PAVIMENTACIÓN, CAMINO DE ACCESO Y VARIOS</c:v>
                </c:pt>
                <c:pt idx="4">
                  <c:v>ALUMBRADO PUBLICO</c:v>
                </c:pt>
                <c:pt idx="5">
                  <c:v>SERVICIOS AFECTADOS</c:v>
                </c:pt>
                <c:pt idx="6">
                  <c:v>GESTIÓN DE RESIDUOS</c:v>
                </c:pt>
                <c:pt idx="7">
                  <c:v>SEGURIDAD Y SALUD</c:v>
                </c:pt>
              </c:strCache>
            </c:strRef>
          </c:cat>
          <c:val>
            <c:numRef>
              <c:f>RESUMEN!$D$3:$D$10</c:f>
              <c:numCache>
                <c:formatCode>#,##0.00</c:formatCode>
                <c:ptCount val="8"/>
                <c:pt idx="0">
                  <c:v>8720.68</c:v>
                </c:pt>
                <c:pt idx="1">
                  <c:v>194602.76</c:v>
                </c:pt>
                <c:pt idx="2">
                  <c:v>391194.73</c:v>
                </c:pt>
                <c:pt idx="3">
                  <c:v>74503.8</c:v>
                </c:pt>
                <c:pt idx="4">
                  <c:v>37526.74</c:v>
                </c:pt>
                <c:pt idx="5">
                  <c:v>51290.080000000002</c:v>
                </c:pt>
                <c:pt idx="6">
                  <c:v>2720.5</c:v>
                </c:pt>
                <c:pt idx="7">
                  <c:v>9167.34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BD-464D-B678-50AD52AD1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0</xdr:colOff>
      <xdr:row>28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F733282-FB8E-4FEB-A92E-B0EFD8BE04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topLeftCell="A4" zoomScale="70" zoomScaleNormal="70" workbookViewId="0">
      <selection activeCell="A89" sqref="A89:XFD118"/>
    </sheetView>
  </sheetViews>
  <sheetFormatPr baseColWidth="10" defaultRowHeight="15" x14ac:dyDescent="0.25"/>
  <cols>
    <col min="1" max="1" width="7.42578125" bestFit="1" customWidth="1"/>
    <col min="2" max="2" width="13.7109375" bestFit="1" customWidth="1"/>
    <col min="3" max="3" width="4.85546875" bestFit="1" customWidth="1"/>
    <col min="4" max="4" width="89.5703125" customWidth="1"/>
    <col min="5" max="5" width="13.140625" style="18" bestFit="1" customWidth="1"/>
    <col min="6" max="6" width="10.28515625" style="2" bestFit="1" customWidth="1"/>
    <col min="7" max="7" width="12.85546875" style="13" bestFit="1" customWidth="1"/>
  </cols>
  <sheetData>
    <row r="1" spans="1:7" s="3" customFormat="1" ht="42.75" customHeight="1" x14ac:dyDescent="0.2">
      <c r="D1" s="19" t="s">
        <v>0</v>
      </c>
      <c r="E1" s="20"/>
      <c r="F1" s="20"/>
      <c r="G1" s="20"/>
    </row>
    <row r="2" spans="1:7" s="3" customFormat="1" ht="12.75" x14ac:dyDescent="0.2">
      <c r="E2" s="15"/>
      <c r="F2" s="4"/>
      <c r="G2" s="10"/>
    </row>
    <row r="3" spans="1:7" s="5" customFormat="1" ht="11.25" x14ac:dyDescent="0.2">
      <c r="A3" s="5" t="s">
        <v>1</v>
      </c>
      <c r="B3" s="5" t="s">
        <v>2</v>
      </c>
      <c r="C3" s="5" t="s">
        <v>3</v>
      </c>
      <c r="D3" s="5" t="s">
        <v>4</v>
      </c>
      <c r="E3" s="16" t="s">
        <v>5</v>
      </c>
      <c r="F3" s="6" t="s">
        <v>6</v>
      </c>
      <c r="G3" s="11" t="s">
        <v>7</v>
      </c>
    </row>
    <row r="5" spans="1:7" s="7" customFormat="1" ht="12.75" x14ac:dyDescent="0.2">
      <c r="D5" s="7" t="s">
        <v>0</v>
      </c>
      <c r="E5" s="17"/>
      <c r="F5" s="8"/>
      <c r="G5" s="12">
        <f>G7+G16+G41+G56+G70+G81+G85</f>
        <v>769726.63</v>
      </c>
    </row>
    <row r="7" spans="1:7" s="7" customFormat="1" ht="12.75" x14ac:dyDescent="0.2">
      <c r="A7" s="14" t="s">
        <v>8</v>
      </c>
      <c r="B7" s="14" t="s">
        <v>9</v>
      </c>
      <c r="D7" s="7" t="s">
        <v>10</v>
      </c>
      <c r="E7" s="17"/>
      <c r="F7" s="8"/>
      <c r="G7" s="12">
        <f>SUM(G9:G14)</f>
        <v>8720.68</v>
      </c>
    </row>
    <row r="9" spans="1:7" x14ac:dyDescent="0.25">
      <c r="A9" s="9" t="s">
        <v>11</v>
      </c>
      <c r="B9" s="9" t="s">
        <v>12</v>
      </c>
      <c r="C9" t="s">
        <v>13</v>
      </c>
      <c r="D9" t="s">
        <v>14</v>
      </c>
      <c r="E9" s="18">
        <v>1980</v>
      </c>
      <c r="F9" s="2">
        <v>0.36</v>
      </c>
      <c r="G9" s="13">
        <f>E9*F9</f>
        <v>712.8</v>
      </c>
    </row>
    <row r="10" spans="1:7" x14ac:dyDescent="0.25">
      <c r="A10" s="9" t="s">
        <v>15</v>
      </c>
      <c r="B10" s="9" t="s">
        <v>16</v>
      </c>
      <c r="C10" t="s">
        <v>17</v>
      </c>
      <c r="D10" t="s">
        <v>18</v>
      </c>
      <c r="E10" s="18">
        <v>4</v>
      </c>
      <c r="F10" s="2">
        <v>453.52</v>
      </c>
      <c r="G10" s="13">
        <f>E10*F10</f>
        <v>1814.08</v>
      </c>
    </row>
    <row r="11" spans="1:7" x14ac:dyDescent="0.25">
      <c r="A11" s="9" t="s">
        <v>19</v>
      </c>
      <c r="B11" s="9" t="s">
        <v>20</v>
      </c>
      <c r="C11" t="s">
        <v>21</v>
      </c>
      <c r="D11" t="s">
        <v>22</v>
      </c>
      <c r="E11" s="18">
        <v>254.1</v>
      </c>
      <c r="F11" s="2">
        <v>4.67</v>
      </c>
      <c r="G11" s="13">
        <f>E11*F11</f>
        <v>1186.6500000000001</v>
      </c>
    </row>
    <row r="12" spans="1:7" x14ac:dyDescent="0.25">
      <c r="A12" s="9" t="s">
        <v>23</v>
      </c>
      <c r="B12" s="9" t="s">
        <v>24</v>
      </c>
      <c r="C12" t="s">
        <v>21</v>
      </c>
      <c r="D12" t="s">
        <v>25</v>
      </c>
      <c r="E12" s="18">
        <v>231</v>
      </c>
      <c r="F12" s="2">
        <v>16.91</v>
      </c>
      <c r="G12" s="13">
        <f>E12*F12</f>
        <v>3906.21</v>
      </c>
    </row>
    <row r="13" spans="1:7" x14ac:dyDescent="0.25">
      <c r="A13" s="9" t="s">
        <v>26</v>
      </c>
      <c r="B13" s="9" t="s">
        <v>27</v>
      </c>
      <c r="C13" t="s">
        <v>17</v>
      </c>
      <c r="D13" t="s">
        <v>28</v>
      </c>
      <c r="E13" s="18">
        <v>2</v>
      </c>
      <c r="F13" s="2">
        <v>391.47</v>
      </c>
      <c r="G13" s="13">
        <f>E13*F13</f>
        <v>782.94</v>
      </c>
    </row>
    <row r="14" spans="1:7" x14ac:dyDescent="0.25">
      <c r="A14" s="9" t="s">
        <v>29</v>
      </c>
      <c r="B14" s="9" t="s">
        <v>30</v>
      </c>
      <c r="C14" t="s">
        <v>17</v>
      </c>
      <c r="D14" t="s">
        <v>31</v>
      </c>
      <c r="E14" s="18">
        <v>1</v>
      </c>
      <c r="F14" s="2">
        <v>318</v>
      </c>
      <c r="G14" s="13">
        <f>E14*F14</f>
        <v>318</v>
      </c>
    </row>
    <row r="16" spans="1:7" s="7" customFormat="1" ht="12.75" x14ac:dyDescent="0.2">
      <c r="A16" s="14" t="s">
        <v>32</v>
      </c>
      <c r="B16" s="14" t="s">
        <v>33</v>
      </c>
      <c r="D16" s="7" t="s">
        <v>34</v>
      </c>
      <c r="E16" s="17"/>
      <c r="F16" s="8"/>
      <c r="G16" s="12">
        <f>G18+G30</f>
        <v>585797.49</v>
      </c>
    </row>
    <row r="18" spans="1:7" s="7" customFormat="1" ht="12.75" x14ac:dyDescent="0.2">
      <c r="A18" s="14" t="s">
        <v>35</v>
      </c>
      <c r="B18" s="14" t="s">
        <v>36</v>
      </c>
      <c r="D18" s="7" t="s">
        <v>37</v>
      </c>
      <c r="E18" s="17"/>
      <c r="F18" s="8"/>
      <c r="G18" s="12">
        <f>SUM(G20:G28)</f>
        <v>194602.76</v>
      </c>
    </row>
    <row r="20" spans="1:7" x14ac:dyDescent="0.25">
      <c r="A20" s="9" t="s">
        <v>38</v>
      </c>
      <c r="B20" s="9" t="s">
        <v>39</v>
      </c>
      <c r="C20" t="s">
        <v>21</v>
      </c>
      <c r="D20" t="s">
        <v>40</v>
      </c>
      <c r="E20" s="18">
        <v>285.54000000000002</v>
      </c>
      <c r="F20" s="2">
        <v>5.86</v>
      </c>
      <c r="G20" s="13">
        <f>E20*F20</f>
        <v>1673.26</v>
      </c>
    </row>
    <row r="21" spans="1:7" x14ac:dyDescent="0.25">
      <c r="A21" s="9" t="s">
        <v>41</v>
      </c>
      <c r="B21" s="9" t="s">
        <v>42</v>
      </c>
      <c r="C21" t="s">
        <v>21</v>
      </c>
      <c r="D21" t="s">
        <v>43</v>
      </c>
      <c r="E21" s="18">
        <v>40</v>
      </c>
      <c r="F21" s="2">
        <v>25.63</v>
      </c>
      <c r="G21" s="13">
        <f>E21*F21</f>
        <v>1025.2</v>
      </c>
    </row>
    <row r="22" spans="1:7" x14ac:dyDescent="0.25">
      <c r="A22" s="9" t="s">
        <v>44</v>
      </c>
      <c r="B22" s="9" t="s">
        <v>45</v>
      </c>
      <c r="C22" t="s">
        <v>46</v>
      </c>
      <c r="D22" t="s">
        <v>47</v>
      </c>
      <c r="E22" s="18">
        <v>1198</v>
      </c>
      <c r="F22" s="2">
        <v>62.2</v>
      </c>
      <c r="G22" s="13">
        <f>E22*F22</f>
        <v>74515.600000000006</v>
      </c>
    </row>
    <row r="23" spans="1:7" x14ac:dyDescent="0.25">
      <c r="A23" s="9" t="s">
        <v>48</v>
      </c>
      <c r="B23" s="9" t="s">
        <v>49</v>
      </c>
      <c r="C23" t="s">
        <v>46</v>
      </c>
      <c r="D23" t="s">
        <v>50</v>
      </c>
      <c r="E23" s="18">
        <v>1204</v>
      </c>
      <c r="F23" s="2">
        <v>69.319999999999993</v>
      </c>
      <c r="G23" s="13">
        <f>E23*F23</f>
        <v>83461.279999999999</v>
      </c>
    </row>
    <row r="24" spans="1:7" x14ac:dyDescent="0.25">
      <c r="A24" s="9" t="s">
        <v>51</v>
      </c>
      <c r="B24" s="9" t="s">
        <v>52</v>
      </c>
      <c r="C24" t="s">
        <v>21</v>
      </c>
      <c r="D24" t="s">
        <v>53</v>
      </c>
      <c r="E24" s="18">
        <v>16.48</v>
      </c>
      <c r="F24" s="2">
        <v>67.02</v>
      </c>
      <c r="G24" s="13">
        <f>E24*F24</f>
        <v>1104.49</v>
      </c>
    </row>
    <row r="25" spans="1:7" x14ac:dyDescent="0.25">
      <c r="A25" s="9" t="s">
        <v>54</v>
      </c>
      <c r="B25" s="9" t="s">
        <v>55</v>
      </c>
      <c r="C25" t="s">
        <v>56</v>
      </c>
      <c r="D25" t="s">
        <v>57</v>
      </c>
      <c r="E25" s="18">
        <v>12885.26</v>
      </c>
      <c r="F25" s="2">
        <v>1.1000000000000001</v>
      </c>
      <c r="G25" s="13">
        <f>E25*F25</f>
        <v>14173.79</v>
      </c>
    </row>
    <row r="26" spans="1:7" x14ac:dyDescent="0.25">
      <c r="A26" s="9" t="s">
        <v>58</v>
      </c>
      <c r="B26" s="9" t="s">
        <v>59</v>
      </c>
      <c r="C26" t="s">
        <v>13</v>
      </c>
      <c r="D26" t="s">
        <v>60</v>
      </c>
      <c r="E26" s="18">
        <v>261.12</v>
      </c>
      <c r="F26" s="2">
        <v>21.92</v>
      </c>
      <c r="G26" s="13">
        <f>E26*F26</f>
        <v>5723.75</v>
      </c>
    </row>
    <row r="27" spans="1:7" x14ac:dyDescent="0.25">
      <c r="A27" s="9" t="s">
        <v>61</v>
      </c>
      <c r="B27" s="9" t="s">
        <v>62</v>
      </c>
      <c r="C27" t="s">
        <v>21</v>
      </c>
      <c r="D27" t="s">
        <v>63</v>
      </c>
      <c r="E27" s="18">
        <v>118.49</v>
      </c>
      <c r="F27" s="2">
        <v>85.97</v>
      </c>
      <c r="G27" s="13">
        <f>E27*F27</f>
        <v>10186.59</v>
      </c>
    </row>
    <row r="28" spans="1:7" x14ac:dyDescent="0.25">
      <c r="A28" s="9" t="s">
        <v>64</v>
      </c>
      <c r="B28" s="9" t="s">
        <v>65</v>
      </c>
      <c r="C28" t="s">
        <v>21</v>
      </c>
      <c r="D28" t="s">
        <v>66</v>
      </c>
      <c r="E28" s="18">
        <v>415.6</v>
      </c>
      <c r="F28" s="2">
        <v>6.59</v>
      </c>
      <c r="G28" s="13">
        <f>E28*F28</f>
        <v>2738.8</v>
      </c>
    </row>
    <row r="30" spans="1:7" s="7" customFormat="1" ht="12.75" x14ac:dyDescent="0.2">
      <c r="A30" s="14" t="s">
        <v>67</v>
      </c>
      <c r="B30" s="14" t="s">
        <v>68</v>
      </c>
      <c r="D30" s="7" t="s">
        <v>69</v>
      </c>
      <c r="E30" s="17"/>
      <c r="F30" s="8"/>
      <c r="G30" s="12">
        <f>SUM(G32:G39)</f>
        <v>391194.73</v>
      </c>
    </row>
    <row r="32" spans="1:7" x14ac:dyDescent="0.25">
      <c r="A32" s="9" t="s">
        <v>70</v>
      </c>
      <c r="B32" s="9" t="s">
        <v>55</v>
      </c>
      <c r="C32" t="s">
        <v>56</v>
      </c>
      <c r="D32" t="s">
        <v>57</v>
      </c>
      <c r="E32" s="18">
        <v>22100.15</v>
      </c>
      <c r="F32" s="2">
        <v>1.1000000000000001</v>
      </c>
      <c r="G32" s="13">
        <f>E32*F32</f>
        <v>24310.17</v>
      </c>
    </row>
    <row r="33" spans="1:7" x14ac:dyDescent="0.25">
      <c r="A33" s="9" t="s">
        <v>71</v>
      </c>
      <c r="B33" s="9" t="s">
        <v>72</v>
      </c>
      <c r="C33" t="s">
        <v>13</v>
      </c>
      <c r="D33" t="s">
        <v>73</v>
      </c>
      <c r="E33" s="18">
        <v>102.1</v>
      </c>
      <c r="F33" s="2">
        <v>27.01</v>
      </c>
      <c r="G33" s="13">
        <f>E33*F33</f>
        <v>2757.72</v>
      </c>
    </row>
    <row r="34" spans="1:7" x14ac:dyDescent="0.25">
      <c r="A34" s="9" t="s">
        <v>74</v>
      </c>
      <c r="B34" s="9" t="s">
        <v>75</v>
      </c>
      <c r="C34" t="s">
        <v>21</v>
      </c>
      <c r="D34" t="s">
        <v>76</v>
      </c>
      <c r="E34" s="18">
        <v>19.809999999999999</v>
      </c>
      <c r="F34" s="2">
        <v>93.33</v>
      </c>
      <c r="G34" s="13">
        <f>E34*F34</f>
        <v>1848.87</v>
      </c>
    </row>
    <row r="35" spans="1:7" x14ac:dyDescent="0.25">
      <c r="A35" s="9" t="s">
        <v>77</v>
      </c>
      <c r="B35" s="9" t="s">
        <v>78</v>
      </c>
      <c r="C35" t="s">
        <v>21</v>
      </c>
      <c r="D35" t="s">
        <v>79</v>
      </c>
      <c r="E35" s="18">
        <v>86.9</v>
      </c>
      <c r="F35" s="2">
        <v>102.82</v>
      </c>
      <c r="G35" s="13">
        <f>E35*F35</f>
        <v>8935.06</v>
      </c>
    </row>
    <row r="36" spans="1:7" x14ac:dyDescent="0.25">
      <c r="A36" s="9" t="s">
        <v>80</v>
      </c>
      <c r="B36" s="9" t="s">
        <v>81</v>
      </c>
      <c r="C36" t="s">
        <v>13</v>
      </c>
      <c r="D36" t="s">
        <v>82</v>
      </c>
      <c r="E36" s="18">
        <v>102.1</v>
      </c>
      <c r="F36" s="2">
        <v>12.8</v>
      </c>
      <c r="G36" s="13">
        <f>E36*F36</f>
        <v>1306.8800000000001</v>
      </c>
    </row>
    <row r="37" spans="1:7" x14ac:dyDescent="0.25">
      <c r="A37" s="9" t="s">
        <v>83</v>
      </c>
      <c r="B37" s="9" t="s">
        <v>84</v>
      </c>
      <c r="C37" t="s">
        <v>56</v>
      </c>
      <c r="D37" t="s">
        <v>85</v>
      </c>
      <c r="E37" s="18">
        <v>178637</v>
      </c>
      <c r="F37" s="2">
        <v>1.66</v>
      </c>
      <c r="G37" s="13">
        <f>E37*F37</f>
        <v>296537.42</v>
      </c>
    </row>
    <row r="38" spans="1:7" x14ac:dyDescent="0.25">
      <c r="A38" s="9" t="s">
        <v>86</v>
      </c>
      <c r="B38" s="9" t="s">
        <v>87</v>
      </c>
      <c r="C38" t="s">
        <v>88</v>
      </c>
      <c r="D38" t="s">
        <v>89</v>
      </c>
      <c r="E38" s="18">
        <v>106.6</v>
      </c>
      <c r="F38" s="2">
        <v>111.99</v>
      </c>
      <c r="G38" s="13">
        <f>E38*F38</f>
        <v>11938.13</v>
      </c>
    </row>
    <row r="39" spans="1:7" x14ac:dyDescent="0.25">
      <c r="A39" s="9" t="s">
        <v>90</v>
      </c>
      <c r="B39" s="9" t="s">
        <v>91</v>
      </c>
      <c r="C39" t="s">
        <v>46</v>
      </c>
      <c r="D39" t="s">
        <v>92</v>
      </c>
      <c r="E39" s="18">
        <v>453</v>
      </c>
      <c r="F39" s="2">
        <v>96.16</v>
      </c>
      <c r="G39" s="13">
        <f>E39*F39</f>
        <v>43560.480000000003</v>
      </c>
    </row>
    <row r="41" spans="1:7" s="7" customFormat="1" ht="12.75" x14ac:dyDescent="0.2">
      <c r="A41" s="14" t="s">
        <v>93</v>
      </c>
      <c r="B41" s="14" t="s">
        <v>94</v>
      </c>
      <c r="D41" s="7" t="s">
        <v>95</v>
      </c>
      <c r="E41" s="17"/>
      <c r="F41" s="8"/>
      <c r="G41" s="12">
        <f>SUM(G43:G54)</f>
        <v>74503.8</v>
      </c>
    </row>
    <row r="43" spans="1:7" x14ac:dyDescent="0.25">
      <c r="A43" s="9" t="s">
        <v>96</v>
      </c>
      <c r="B43" s="9" t="s">
        <v>97</v>
      </c>
      <c r="C43" t="s">
        <v>13</v>
      </c>
      <c r="D43" t="s">
        <v>98</v>
      </c>
      <c r="E43" s="18">
        <v>367.8</v>
      </c>
      <c r="F43" s="2">
        <v>3.6</v>
      </c>
      <c r="G43" s="13">
        <f>E43*F43</f>
        <v>1324.08</v>
      </c>
    </row>
    <row r="44" spans="1:7" x14ac:dyDescent="0.25">
      <c r="A44" s="9" t="s">
        <v>99</v>
      </c>
      <c r="B44" s="9" t="s">
        <v>52</v>
      </c>
      <c r="C44" t="s">
        <v>21</v>
      </c>
      <c r="D44" t="s">
        <v>53</v>
      </c>
      <c r="E44" s="18">
        <v>53.55</v>
      </c>
      <c r="F44" s="2">
        <v>67.02</v>
      </c>
      <c r="G44" s="13">
        <f>E44*F44</f>
        <v>3588.92</v>
      </c>
    </row>
    <row r="45" spans="1:7" x14ac:dyDescent="0.25">
      <c r="A45" s="9" t="s">
        <v>100</v>
      </c>
      <c r="B45" s="9" t="s">
        <v>101</v>
      </c>
      <c r="C45" t="s">
        <v>46</v>
      </c>
      <c r="D45" t="s">
        <v>102</v>
      </c>
      <c r="E45" s="18">
        <v>262</v>
      </c>
      <c r="F45" s="2">
        <v>14.1</v>
      </c>
      <c r="G45" s="13">
        <f>E45*F45</f>
        <v>3694.2</v>
      </c>
    </row>
    <row r="46" spans="1:7" x14ac:dyDescent="0.25">
      <c r="A46" s="9" t="s">
        <v>103</v>
      </c>
      <c r="B46" s="9" t="s">
        <v>104</v>
      </c>
      <c r="C46" t="s">
        <v>13</v>
      </c>
      <c r="D46" t="s">
        <v>105</v>
      </c>
      <c r="E46" s="18">
        <v>357</v>
      </c>
      <c r="F46" s="2">
        <v>24.59</v>
      </c>
      <c r="G46" s="13">
        <f>E46*F46</f>
        <v>8778.6299999999992</v>
      </c>
    </row>
    <row r="47" spans="1:7" x14ac:dyDescent="0.25">
      <c r="A47" s="9" t="s">
        <v>106</v>
      </c>
      <c r="B47" s="9" t="s">
        <v>107</v>
      </c>
      <c r="C47" t="s">
        <v>13</v>
      </c>
      <c r="D47" t="s">
        <v>108</v>
      </c>
      <c r="E47" s="18">
        <v>1452</v>
      </c>
      <c r="F47" s="2">
        <v>4.82</v>
      </c>
      <c r="G47" s="13">
        <f>E47*F47</f>
        <v>6998.64</v>
      </c>
    </row>
    <row r="48" spans="1:7" x14ac:dyDescent="0.25">
      <c r="A48" s="9" t="s">
        <v>109</v>
      </c>
      <c r="B48" s="9" t="s">
        <v>110</v>
      </c>
      <c r="C48" t="s">
        <v>111</v>
      </c>
      <c r="D48" t="s">
        <v>112</v>
      </c>
      <c r="E48" s="18">
        <v>45</v>
      </c>
      <c r="F48" s="2">
        <v>712.57</v>
      </c>
      <c r="G48" s="13">
        <f>E48*F48</f>
        <v>32065.65</v>
      </c>
    </row>
    <row r="49" spans="1:7" x14ac:dyDescent="0.25">
      <c r="A49" s="9" t="s">
        <v>113</v>
      </c>
      <c r="B49" s="9" t="s">
        <v>114</v>
      </c>
      <c r="C49" t="s">
        <v>17</v>
      </c>
      <c r="D49" t="s">
        <v>115</v>
      </c>
      <c r="E49" s="18">
        <v>2</v>
      </c>
      <c r="F49" s="2">
        <v>797.72</v>
      </c>
      <c r="G49" s="13">
        <f>E49*F49</f>
        <v>1595.44</v>
      </c>
    </row>
    <row r="50" spans="1:7" x14ac:dyDescent="0.25">
      <c r="A50" s="9" t="s">
        <v>116</v>
      </c>
      <c r="B50" s="9" t="s">
        <v>117</v>
      </c>
      <c r="C50" t="s">
        <v>17</v>
      </c>
      <c r="D50" t="s">
        <v>118</v>
      </c>
      <c r="E50" s="18">
        <v>1</v>
      </c>
      <c r="F50" s="2">
        <v>1869.2</v>
      </c>
      <c r="G50" s="13">
        <f>E50*F50</f>
        <v>1869.2</v>
      </c>
    </row>
    <row r="51" spans="1:7" x14ac:dyDescent="0.25">
      <c r="A51" s="9" t="s">
        <v>119</v>
      </c>
      <c r="B51" s="9" t="s">
        <v>120</v>
      </c>
      <c r="C51" t="s">
        <v>17</v>
      </c>
      <c r="D51" t="s">
        <v>121</v>
      </c>
      <c r="E51" s="18">
        <v>4</v>
      </c>
      <c r="F51" s="2">
        <v>167.2</v>
      </c>
      <c r="G51" s="13">
        <f>E51*F51</f>
        <v>668.8</v>
      </c>
    </row>
    <row r="52" spans="1:7" x14ac:dyDescent="0.25">
      <c r="A52" s="9" t="s">
        <v>122</v>
      </c>
      <c r="B52" s="9" t="s">
        <v>123</v>
      </c>
      <c r="C52" t="s">
        <v>17</v>
      </c>
      <c r="D52" t="s">
        <v>124</v>
      </c>
      <c r="E52" s="18">
        <v>2</v>
      </c>
      <c r="F52" s="2">
        <v>873.52</v>
      </c>
      <c r="G52" s="13">
        <f>E52*F52</f>
        <v>1747.04</v>
      </c>
    </row>
    <row r="53" spans="1:7" x14ac:dyDescent="0.25">
      <c r="A53" s="9" t="s">
        <v>125</v>
      </c>
      <c r="B53" s="9" t="s">
        <v>126</v>
      </c>
      <c r="C53" t="s">
        <v>46</v>
      </c>
      <c r="D53" t="s">
        <v>127</v>
      </c>
      <c r="E53" s="18">
        <v>220</v>
      </c>
      <c r="F53" s="2">
        <v>25.26</v>
      </c>
      <c r="G53" s="13">
        <f>E53*F53</f>
        <v>5557.2</v>
      </c>
    </row>
    <row r="54" spans="1:7" x14ac:dyDescent="0.25">
      <c r="A54" s="9" t="s">
        <v>128</v>
      </c>
      <c r="B54" s="9" t="s">
        <v>129</v>
      </c>
      <c r="C54" t="s">
        <v>46</v>
      </c>
      <c r="D54" t="s">
        <v>130</v>
      </c>
      <c r="E54" s="18">
        <v>160</v>
      </c>
      <c r="F54" s="2">
        <v>41.35</v>
      </c>
      <c r="G54" s="13">
        <f>E54*F54</f>
        <v>6616</v>
      </c>
    </row>
    <row r="56" spans="1:7" s="7" customFormat="1" ht="12.75" x14ac:dyDescent="0.2">
      <c r="A56" s="14" t="s">
        <v>131</v>
      </c>
      <c r="B56" s="14" t="s">
        <v>132</v>
      </c>
      <c r="D56" s="7" t="s">
        <v>133</v>
      </c>
      <c r="E56" s="17"/>
      <c r="F56" s="8"/>
      <c r="G56" s="12">
        <f>SUM(G58:G68)</f>
        <v>37526.74</v>
      </c>
    </row>
    <row r="58" spans="1:7" x14ac:dyDescent="0.25">
      <c r="A58" s="9" t="s">
        <v>134</v>
      </c>
      <c r="B58" s="9" t="s">
        <v>135</v>
      </c>
      <c r="C58" t="s">
        <v>17</v>
      </c>
      <c r="D58" t="s">
        <v>136</v>
      </c>
      <c r="E58" s="18">
        <v>1</v>
      </c>
      <c r="F58" s="2">
        <v>2101.02</v>
      </c>
      <c r="G58" s="13">
        <f>E58*F58</f>
        <v>2101.02</v>
      </c>
    </row>
    <row r="59" spans="1:7" x14ac:dyDescent="0.25">
      <c r="A59" s="9" t="s">
        <v>137</v>
      </c>
      <c r="B59" s="9" t="s">
        <v>138</v>
      </c>
      <c r="C59" t="s">
        <v>17</v>
      </c>
      <c r="D59" t="s">
        <v>139</v>
      </c>
      <c r="E59" s="18">
        <v>1</v>
      </c>
      <c r="F59" s="2">
        <v>407.91</v>
      </c>
      <c r="G59" s="13">
        <f>E59*F59</f>
        <v>407.91</v>
      </c>
    </row>
    <row r="60" spans="1:7" x14ac:dyDescent="0.25">
      <c r="A60" s="9" t="s">
        <v>140</v>
      </c>
      <c r="B60" s="9" t="s">
        <v>141</v>
      </c>
      <c r="C60" t="s">
        <v>17</v>
      </c>
      <c r="D60" t="s">
        <v>142</v>
      </c>
      <c r="E60" s="18">
        <v>127</v>
      </c>
      <c r="F60" s="2">
        <v>41.89</v>
      </c>
      <c r="G60" s="13">
        <f>E60*F60</f>
        <v>5320.03</v>
      </c>
    </row>
    <row r="61" spans="1:7" x14ac:dyDescent="0.25">
      <c r="A61" s="9" t="s">
        <v>143</v>
      </c>
      <c r="B61" s="9" t="s">
        <v>144</v>
      </c>
      <c r="C61" t="s">
        <v>46</v>
      </c>
      <c r="D61" t="s">
        <v>145</v>
      </c>
      <c r="E61" s="18">
        <v>150</v>
      </c>
      <c r="F61" s="2">
        <v>13.43</v>
      </c>
      <c r="G61" s="13">
        <f>E61*F61</f>
        <v>2014.5</v>
      </c>
    </row>
    <row r="62" spans="1:7" x14ac:dyDescent="0.25">
      <c r="A62" s="9" t="s">
        <v>146</v>
      </c>
      <c r="B62" s="9" t="s">
        <v>147</v>
      </c>
      <c r="C62" t="s">
        <v>46</v>
      </c>
      <c r="D62" t="s">
        <v>148</v>
      </c>
      <c r="E62" s="18">
        <v>835</v>
      </c>
      <c r="F62" s="2">
        <v>10.7</v>
      </c>
      <c r="G62" s="13">
        <f>E62*F62</f>
        <v>8934.5</v>
      </c>
    </row>
    <row r="63" spans="1:7" x14ac:dyDescent="0.25">
      <c r="A63" s="9" t="s">
        <v>149</v>
      </c>
      <c r="B63" s="9" t="s">
        <v>150</v>
      </c>
      <c r="C63" t="s">
        <v>46</v>
      </c>
      <c r="D63" t="s">
        <v>151</v>
      </c>
      <c r="E63" s="18">
        <v>430</v>
      </c>
      <c r="F63" s="2">
        <v>9.1999999999999993</v>
      </c>
      <c r="G63" s="13">
        <f>E63*F63</f>
        <v>3956</v>
      </c>
    </row>
    <row r="64" spans="1:7" x14ac:dyDescent="0.25">
      <c r="A64" s="9" t="s">
        <v>152</v>
      </c>
      <c r="B64" s="9" t="s">
        <v>153</v>
      </c>
      <c r="C64" t="s">
        <v>46</v>
      </c>
      <c r="D64" t="s">
        <v>154</v>
      </c>
      <c r="E64" s="18">
        <v>210</v>
      </c>
      <c r="F64" s="2">
        <v>7.84</v>
      </c>
      <c r="G64" s="13">
        <f>E64*F64</f>
        <v>1646.4</v>
      </c>
    </row>
    <row r="65" spans="1:7" x14ac:dyDescent="0.25">
      <c r="A65" s="9" t="s">
        <v>155</v>
      </c>
      <c r="B65" s="9" t="s">
        <v>156</v>
      </c>
      <c r="C65" t="s">
        <v>46</v>
      </c>
      <c r="D65" t="s">
        <v>157</v>
      </c>
      <c r="E65" s="18">
        <v>165</v>
      </c>
      <c r="F65" s="2">
        <v>6.94</v>
      </c>
      <c r="G65" s="13">
        <f>E65*F65</f>
        <v>1145.0999999999999</v>
      </c>
    </row>
    <row r="66" spans="1:7" x14ac:dyDescent="0.25">
      <c r="A66" s="9" t="s">
        <v>158</v>
      </c>
      <c r="B66" s="9" t="s">
        <v>159</v>
      </c>
      <c r="C66" t="s">
        <v>46</v>
      </c>
      <c r="D66" t="s">
        <v>160</v>
      </c>
      <c r="E66" s="18">
        <v>85</v>
      </c>
      <c r="F66" s="2">
        <v>6.04</v>
      </c>
      <c r="G66" s="13">
        <f>E66*F66</f>
        <v>513.4</v>
      </c>
    </row>
    <row r="67" spans="1:7" x14ac:dyDescent="0.25">
      <c r="A67" s="9" t="s">
        <v>161</v>
      </c>
      <c r="B67" s="9" t="s">
        <v>162</v>
      </c>
      <c r="C67" t="s">
        <v>17</v>
      </c>
      <c r="D67" t="s">
        <v>163</v>
      </c>
      <c r="E67" s="18">
        <v>122</v>
      </c>
      <c r="F67" s="2">
        <v>78.06</v>
      </c>
      <c r="G67" s="13">
        <f>E67*F67</f>
        <v>9523.32</v>
      </c>
    </row>
    <row r="68" spans="1:7" x14ac:dyDescent="0.25">
      <c r="A68" s="9" t="s">
        <v>164</v>
      </c>
      <c r="B68" s="9" t="s">
        <v>165</v>
      </c>
      <c r="C68" t="s">
        <v>17</v>
      </c>
      <c r="D68" t="s">
        <v>166</v>
      </c>
      <c r="E68" s="18">
        <v>52</v>
      </c>
      <c r="F68" s="2">
        <v>37.78</v>
      </c>
      <c r="G68" s="13">
        <f>E68*F68</f>
        <v>1964.56</v>
      </c>
    </row>
    <row r="70" spans="1:7" s="7" customFormat="1" ht="12.75" x14ac:dyDescent="0.2">
      <c r="A70" s="14" t="s">
        <v>167</v>
      </c>
      <c r="B70" s="14" t="s">
        <v>168</v>
      </c>
      <c r="D70" s="7" t="s">
        <v>169</v>
      </c>
      <c r="E70" s="17"/>
      <c r="F70" s="8"/>
      <c r="G70" s="12">
        <f>SUM(G72:G79)</f>
        <v>51290.080000000002</v>
      </c>
    </row>
    <row r="72" spans="1:7" x14ac:dyDescent="0.25">
      <c r="A72" s="9" t="s">
        <v>170</v>
      </c>
      <c r="B72" s="9" t="s">
        <v>39</v>
      </c>
      <c r="C72" t="s">
        <v>21</v>
      </c>
      <c r="D72" t="s">
        <v>40</v>
      </c>
      <c r="E72" s="18">
        <v>8.4</v>
      </c>
      <c r="F72" s="2">
        <v>5.86</v>
      </c>
      <c r="G72" s="13">
        <f>E72*F72</f>
        <v>49.22</v>
      </c>
    </row>
    <row r="73" spans="1:7" x14ac:dyDescent="0.25">
      <c r="A73" s="9" t="s">
        <v>171</v>
      </c>
      <c r="B73" s="9" t="s">
        <v>62</v>
      </c>
      <c r="C73" t="s">
        <v>21</v>
      </c>
      <c r="D73" t="s">
        <v>63</v>
      </c>
      <c r="E73" s="18">
        <v>4.8</v>
      </c>
      <c r="F73" s="2">
        <v>85.97</v>
      </c>
      <c r="G73" s="13">
        <f>E73*F73</f>
        <v>412.66</v>
      </c>
    </row>
    <row r="74" spans="1:7" x14ac:dyDescent="0.25">
      <c r="A74" s="9" t="s">
        <v>172</v>
      </c>
      <c r="B74" s="9" t="s">
        <v>55</v>
      </c>
      <c r="C74" t="s">
        <v>56</v>
      </c>
      <c r="D74" t="s">
        <v>57</v>
      </c>
      <c r="E74" s="18">
        <v>376</v>
      </c>
      <c r="F74" s="2">
        <v>1.1000000000000001</v>
      </c>
      <c r="G74" s="13">
        <f>E74*F74</f>
        <v>413.6</v>
      </c>
    </row>
    <row r="75" spans="1:7" x14ac:dyDescent="0.25">
      <c r="A75" s="9" t="s">
        <v>173</v>
      </c>
      <c r="B75" s="9" t="s">
        <v>59</v>
      </c>
      <c r="C75" t="s">
        <v>13</v>
      </c>
      <c r="D75" t="s">
        <v>60</v>
      </c>
      <c r="E75" s="18">
        <v>4</v>
      </c>
      <c r="F75" s="2">
        <v>21.92</v>
      </c>
      <c r="G75" s="13">
        <f>E75*F75</f>
        <v>87.68</v>
      </c>
    </row>
    <row r="76" spans="1:7" x14ac:dyDescent="0.25">
      <c r="A76" s="9" t="s">
        <v>174</v>
      </c>
      <c r="B76" s="9" t="s">
        <v>175</v>
      </c>
      <c r="C76" t="s">
        <v>17</v>
      </c>
      <c r="D76" t="s">
        <v>176</v>
      </c>
      <c r="E76" s="18">
        <v>2</v>
      </c>
      <c r="F76" s="2">
        <v>15413.9</v>
      </c>
      <c r="G76" s="13">
        <f>E76*F76</f>
        <v>30827.8</v>
      </c>
    </row>
    <row r="77" spans="1:7" x14ac:dyDescent="0.25">
      <c r="A77" s="9" t="s">
        <v>177</v>
      </c>
      <c r="B77" s="9" t="s">
        <v>178</v>
      </c>
      <c r="C77" t="s">
        <v>17</v>
      </c>
      <c r="D77" t="s">
        <v>179</v>
      </c>
      <c r="E77" s="18">
        <v>1</v>
      </c>
      <c r="F77" s="2">
        <v>1768.72</v>
      </c>
      <c r="G77" s="13">
        <f>E77*F77</f>
        <v>1768.72</v>
      </c>
    </row>
    <row r="78" spans="1:7" x14ac:dyDescent="0.25">
      <c r="A78" s="9" t="s">
        <v>180</v>
      </c>
      <c r="B78" s="9" t="s">
        <v>126</v>
      </c>
      <c r="C78" t="s">
        <v>46</v>
      </c>
      <c r="D78" t="s">
        <v>127</v>
      </c>
      <c r="E78" s="18">
        <v>440</v>
      </c>
      <c r="F78" s="2">
        <v>25.26</v>
      </c>
      <c r="G78" s="13">
        <f>E78*F78</f>
        <v>11114.4</v>
      </c>
    </row>
    <row r="79" spans="1:7" x14ac:dyDescent="0.25">
      <c r="A79" s="9" t="s">
        <v>181</v>
      </c>
      <c r="B79" s="9" t="s">
        <v>129</v>
      </c>
      <c r="C79" t="s">
        <v>46</v>
      </c>
      <c r="D79" t="s">
        <v>130</v>
      </c>
      <c r="E79" s="18">
        <v>160</v>
      </c>
      <c r="F79" s="2">
        <v>41.35</v>
      </c>
      <c r="G79" s="13">
        <f>E79*F79</f>
        <v>6616</v>
      </c>
    </row>
    <row r="81" spans="1:7" s="7" customFormat="1" ht="12.75" x14ac:dyDescent="0.2">
      <c r="A81" s="14" t="s">
        <v>182</v>
      </c>
      <c r="B81" s="14" t="s">
        <v>183</v>
      </c>
      <c r="D81" s="7" t="s">
        <v>184</v>
      </c>
      <c r="E81" s="17"/>
      <c r="F81" s="8"/>
      <c r="G81" s="12">
        <f>SUM(G83:G83)</f>
        <v>2720.5</v>
      </c>
    </row>
    <row r="83" spans="1:7" x14ac:dyDescent="0.25">
      <c r="A83" s="9" t="s">
        <v>185</v>
      </c>
      <c r="B83" s="9" t="s">
        <v>186</v>
      </c>
      <c r="C83" t="s">
        <v>17</v>
      </c>
      <c r="D83" t="s">
        <v>187</v>
      </c>
      <c r="E83" s="18">
        <v>1</v>
      </c>
      <c r="F83" s="2">
        <v>2720.5</v>
      </c>
      <c r="G83" s="13">
        <f>E83*F83</f>
        <v>2720.5</v>
      </c>
    </row>
    <row r="85" spans="1:7" s="7" customFormat="1" ht="12.75" x14ac:dyDescent="0.2">
      <c r="A85" s="14" t="s">
        <v>188</v>
      </c>
      <c r="B85" s="14" t="s">
        <v>189</v>
      </c>
      <c r="D85" s="7" t="s">
        <v>190</v>
      </c>
      <c r="E85" s="17"/>
      <c r="F85" s="8"/>
      <c r="G85" s="12">
        <f>SUM(G87:G87)</f>
        <v>9167.34</v>
      </c>
    </row>
    <row r="87" spans="1:7" x14ac:dyDescent="0.25">
      <c r="A87" s="9" t="s">
        <v>191</v>
      </c>
      <c r="B87" s="9" t="s">
        <v>192</v>
      </c>
      <c r="C87" t="s">
        <v>17</v>
      </c>
      <c r="D87" t="s">
        <v>193</v>
      </c>
      <c r="E87" s="18">
        <v>1</v>
      </c>
      <c r="F87" s="2">
        <v>9167.34</v>
      </c>
      <c r="G87" s="13">
        <f>E87*F87</f>
        <v>9167.34</v>
      </c>
    </row>
  </sheetData>
  <mergeCells count="1">
    <mergeCell ref="E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D10" sqref="D10"/>
    </sheetView>
  </sheetViews>
  <sheetFormatPr baseColWidth="10" defaultRowHeight="15" x14ac:dyDescent="0.25"/>
  <cols>
    <col min="1" max="1" width="47.85546875" bestFit="1" customWidth="1"/>
  </cols>
  <sheetData>
    <row r="1" spans="1:4" s="1" customFormat="1" ht="12.75" x14ac:dyDescent="0.2">
      <c r="A1" s="1" t="s">
        <v>194</v>
      </c>
      <c r="B1" s="21" t="str">
        <f>MEDICION!D1</f>
        <v>Proyecto de Construcción "Pasarela sobre la carretera CA-32, para conexión peatonal y bicicleta, desde apeadero Las Aletas a la Escuela Superior de Ingeniería de la Universidad de Cádiz, T.M. de Puerto Real (Cádiz)"</v>
      </c>
      <c r="C1" s="22"/>
      <c r="D1" s="22"/>
    </row>
    <row r="2" spans="1:4" s="5" customFormat="1" ht="11.25" x14ac:dyDescent="0.2">
      <c r="A2" s="5" t="s">
        <v>4</v>
      </c>
      <c r="B2" s="16"/>
      <c r="C2" s="6"/>
      <c r="D2" s="11" t="s">
        <v>7</v>
      </c>
    </row>
    <row r="3" spans="1:4" x14ac:dyDescent="0.25">
      <c r="A3" t="str">
        <f>MEDICION!D7</f>
        <v>TRABAJOS PREVIOS</v>
      </c>
      <c r="B3" s="18"/>
      <c r="C3" s="2"/>
      <c r="D3" s="13">
        <f>MEDICION!G7</f>
        <v>8720.68</v>
      </c>
    </row>
    <row r="4" spans="1:4" x14ac:dyDescent="0.25">
      <c r="A4" t="str">
        <f>MEDICION!D18</f>
        <v>CIMENTACIÓN: MICROPILOTES, ZAPATAS Y ESTRIBOS</v>
      </c>
      <c r="B4" s="18"/>
      <c r="C4" s="2"/>
      <c r="D4" s="13">
        <f>MEDICION!G18</f>
        <v>194602.76</v>
      </c>
    </row>
    <row r="5" spans="1:4" x14ac:dyDescent="0.25">
      <c r="A5" t="str">
        <f>MEDICION!D30</f>
        <v>PILAS Y TABLEROS</v>
      </c>
      <c r="B5" s="18"/>
      <c r="C5" s="2"/>
      <c r="D5" s="13">
        <f>MEDICION!G30</f>
        <v>391194.73</v>
      </c>
    </row>
    <row r="6" spans="1:4" x14ac:dyDescent="0.25">
      <c r="A6" t="str">
        <f>MEDICION!D41</f>
        <v>PAVIMENTACIÓN, CAMINO DE ACCESO Y VARIOS</v>
      </c>
      <c r="B6" s="18"/>
      <c r="C6" s="2"/>
      <c r="D6" s="13">
        <f>MEDICION!G41</f>
        <v>74503.8</v>
      </c>
    </row>
    <row r="7" spans="1:4" x14ac:dyDescent="0.25">
      <c r="A7" t="str">
        <f>MEDICION!D56</f>
        <v>ALUMBRADO PUBLICO</v>
      </c>
      <c r="B7" s="18"/>
      <c r="C7" s="2"/>
      <c r="D7" s="13">
        <f>MEDICION!G56</f>
        <v>37526.74</v>
      </c>
    </row>
    <row r="8" spans="1:4" x14ac:dyDescent="0.25">
      <c r="A8" t="str">
        <f>MEDICION!D70</f>
        <v>SERVICIOS AFECTADOS</v>
      </c>
      <c r="B8" s="18"/>
      <c r="C8" s="2"/>
      <c r="D8" s="13">
        <f>MEDICION!G70</f>
        <v>51290.080000000002</v>
      </c>
    </row>
    <row r="9" spans="1:4" x14ac:dyDescent="0.25">
      <c r="A9" t="str">
        <f>MEDICION!D81</f>
        <v>GESTIÓN DE RESIDUOS</v>
      </c>
      <c r="B9" s="18"/>
      <c r="C9" s="2"/>
      <c r="D9" s="13">
        <f>MEDICION!G81</f>
        <v>2720.5</v>
      </c>
    </row>
    <row r="10" spans="1:4" x14ac:dyDescent="0.25">
      <c r="A10" t="str">
        <f>MEDICION!D85</f>
        <v>SEGURIDAD Y SALUD</v>
      </c>
      <c r="B10" s="18"/>
      <c r="C10" s="2"/>
      <c r="D10" s="23">
        <f>MEDICION!G85</f>
        <v>9167.34</v>
      </c>
    </row>
    <row r="11" spans="1:4" x14ac:dyDescent="0.25">
      <c r="A11" t="s">
        <v>195</v>
      </c>
      <c r="B11" s="18"/>
      <c r="C11" s="2"/>
      <c r="D11" s="13">
        <f>SUM(D3:D10)</f>
        <v>769726.63</v>
      </c>
    </row>
    <row r="12" spans="1:4" x14ac:dyDescent="0.25">
      <c r="B12" s="18"/>
      <c r="C12" s="2"/>
      <c r="D12" s="13"/>
    </row>
    <row r="13" spans="1:4" x14ac:dyDescent="0.25">
      <c r="B13" s="18"/>
      <c r="C13" s="2"/>
      <c r="D13" s="13"/>
    </row>
    <row r="14" spans="1:4" x14ac:dyDescent="0.25">
      <c r="B14" s="18"/>
      <c r="C14" s="2"/>
      <c r="D14" s="13"/>
    </row>
    <row r="15" spans="1:4" x14ac:dyDescent="0.25">
      <c r="B15" s="18"/>
      <c r="C15" s="2"/>
      <c r="D15" s="13"/>
    </row>
    <row r="16" spans="1:4" x14ac:dyDescent="0.25">
      <c r="B16" s="18"/>
      <c r="C16" s="2"/>
      <c r="D16" s="13"/>
    </row>
    <row r="17" spans="2:4" x14ac:dyDescent="0.25">
      <c r="B17" s="18"/>
      <c r="C17" s="2"/>
      <c r="D17" s="13"/>
    </row>
    <row r="18" spans="2:4" x14ac:dyDescent="0.25">
      <c r="B18" s="18"/>
      <c r="C18" s="2"/>
      <c r="D18" s="13"/>
    </row>
    <row r="19" spans="2:4" x14ac:dyDescent="0.25">
      <c r="B19" s="18"/>
      <c r="C19" s="2"/>
      <c r="D19" s="13"/>
    </row>
    <row r="20" spans="2:4" x14ac:dyDescent="0.25">
      <c r="B20" s="18"/>
      <c r="C20" s="2"/>
      <c r="D20" s="13"/>
    </row>
    <row r="21" spans="2:4" x14ac:dyDescent="0.25">
      <c r="B21" s="18"/>
      <c r="C21" s="2"/>
      <c r="D21" s="13"/>
    </row>
    <row r="22" spans="2:4" x14ac:dyDescent="0.25">
      <c r="B22" s="18"/>
      <c r="C22" s="2"/>
      <c r="D22" s="13"/>
    </row>
    <row r="23" spans="2:4" x14ac:dyDescent="0.25">
      <c r="B23" s="18"/>
      <c r="C23" s="2"/>
      <c r="D23" s="13"/>
    </row>
    <row r="24" spans="2:4" x14ac:dyDescent="0.25">
      <c r="B24" s="18"/>
      <c r="C24" s="2"/>
      <c r="D24" s="13"/>
    </row>
    <row r="25" spans="2:4" x14ac:dyDescent="0.25">
      <c r="B25" s="18"/>
      <c r="C25" s="2"/>
      <c r="D25" s="13"/>
    </row>
    <row r="26" spans="2:4" x14ac:dyDescent="0.25">
      <c r="B26" s="18"/>
      <c r="C26" s="2"/>
      <c r="D26" s="13"/>
    </row>
    <row r="27" spans="2:4" x14ac:dyDescent="0.25">
      <c r="B27" s="18"/>
      <c r="C27" s="2"/>
      <c r="D27" s="13"/>
    </row>
    <row r="28" spans="2:4" x14ac:dyDescent="0.25">
      <c r="B28" s="18"/>
      <c r="C28" s="2"/>
      <c r="D28" s="13"/>
    </row>
    <row r="29" spans="2:4" x14ac:dyDescent="0.25">
      <c r="B29" s="18"/>
      <c r="C29" s="2"/>
      <c r="D29" s="13"/>
    </row>
    <row r="30" spans="2:4" x14ac:dyDescent="0.25">
      <c r="B30" s="18"/>
      <c r="C30" s="2"/>
      <c r="D30" s="13"/>
    </row>
  </sheetData>
  <mergeCells count="1">
    <mergeCell ref="B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MEDICION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Ignacio</dc:creator>
  <cp:lastModifiedBy>Usuario</cp:lastModifiedBy>
  <dcterms:created xsi:type="dcterms:W3CDTF">2017-10-09T14:48:41Z</dcterms:created>
  <dcterms:modified xsi:type="dcterms:W3CDTF">2017-10-17T11:47:30Z</dcterms:modified>
</cp:coreProperties>
</file>